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per Class Files\Admissions Recruitment\"/>
    </mc:Choice>
  </mc:AlternateContent>
  <xr:revisionPtr revIDLastSave="0" documentId="13_ncr:1_{7F50D71D-696C-4A24-9166-1E1156D44FB1}" xr6:coauthVersionLast="47" xr6:coauthVersionMax="47" xr10:uidLastSave="{00000000-0000-0000-0000-000000000000}"/>
  <bookViews>
    <workbookView xWindow="-120" yWindow="-120" windowWidth="25440" windowHeight="15270" xr2:uid="{2EF9A5A3-F420-465B-A016-4690E6B5F7A1}"/>
  </bookViews>
  <sheets>
    <sheet name="In District FAL26SPR27 starts" sheetId="1" r:id="rId1"/>
    <sheet name="OutOfDistrict FAL26SPR27 star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3" l="1"/>
  <c r="G50" i="3"/>
  <c r="F50" i="3"/>
  <c r="J49" i="3"/>
  <c r="I49" i="3"/>
  <c r="D49" i="3"/>
  <c r="H49" i="3" s="1"/>
  <c r="E48" i="3"/>
  <c r="E47" i="3"/>
  <c r="E46" i="3"/>
  <c r="E45" i="3"/>
  <c r="E49" i="3" s="1"/>
  <c r="J44" i="3"/>
  <c r="I44" i="3"/>
  <c r="D44" i="3"/>
  <c r="E43" i="3"/>
  <c r="E42" i="3"/>
  <c r="E41" i="3"/>
  <c r="E40" i="3"/>
  <c r="J39" i="3"/>
  <c r="I39" i="3"/>
  <c r="D39" i="3"/>
  <c r="E38" i="3"/>
  <c r="E37" i="3"/>
  <c r="E39" i="3" s="1"/>
  <c r="K39" i="3" s="1"/>
  <c r="J36" i="3"/>
  <c r="J50" i="3" s="1"/>
  <c r="I36" i="3"/>
  <c r="I50" i="3" s="1"/>
  <c r="D36" i="3"/>
  <c r="D50" i="3" s="1"/>
  <c r="E35" i="3"/>
  <c r="E34" i="3"/>
  <c r="E33" i="3"/>
  <c r="D25" i="3"/>
  <c r="H20" i="3"/>
  <c r="G20" i="3"/>
  <c r="F20" i="3"/>
  <c r="J19" i="3"/>
  <c r="I19" i="3"/>
  <c r="D19" i="3"/>
  <c r="E18" i="3"/>
  <c r="E17" i="3"/>
  <c r="E16" i="3"/>
  <c r="E15" i="3"/>
  <c r="J14" i="3"/>
  <c r="I14" i="3"/>
  <c r="D14" i="3"/>
  <c r="D20" i="3" s="1"/>
  <c r="E13" i="3"/>
  <c r="E12" i="3"/>
  <c r="E11" i="3"/>
  <c r="E10" i="3"/>
  <c r="E14" i="3" s="1"/>
  <c r="K14" i="3" s="1"/>
  <c r="J9" i="3"/>
  <c r="I9" i="3"/>
  <c r="I20" i="3" s="1"/>
  <c r="D9" i="3"/>
  <c r="E8" i="3"/>
  <c r="E7" i="3"/>
  <c r="E6" i="3"/>
  <c r="E5" i="3"/>
  <c r="E4" i="3"/>
  <c r="E9" i="3" s="1"/>
  <c r="F19" i="1"/>
  <c r="F18" i="1"/>
  <c r="F17" i="1"/>
  <c r="F16" i="1"/>
  <c r="F14" i="1"/>
  <c r="F13" i="1"/>
  <c r="F12" i="1"/>
  <c r="F11" i="1"/>
  <c r="F9" i="1"/>
  <c r="F8" i="1"/>
  <c r="F7" i="1"/>
  <c r="F6" i="1"/>
  <c r="F5" i="1"/>
  <c r="F49" i="1"/>
  <c r="F48" i="1"/>
  <c r="F47" i="1"/>
  <c r="F46" i="1"/>
  <c r="F44" i="1"/>
  <c r="F43" i="1"/>
  <c r="F42" i="1"/>
  <c r="F41" i="1"/>
  <c r="F39" i="1"/>
  <c r="F38" i="1"/>
  <c r="F36" i="1"/>
  <c r="F35" i="1"/>
  <c r="F34" i="1"/>
  <c r="E26" i="1"/>
  <c r="E56" i="1"/>
  <c r="H51" i="1"/>
  <c r="G51" i="1"/>
  <c r="K50" i="1"/>
  <c r="J50" i="1"/>
  <c r="E50" i="1"/>
  <c r="I50" i="1" s="1"/>
  <c r="K45" i="1"/>
  <c r="J45" i="1"/>
  <c r="E45" i="1"/>
  <c r="K40" i="1"/>
  <c r="J40" i="1"/>
  <c r="E40" i="1"/>
  <c r="K37" i="1"/>
  <c r="J37" i="1"/>
  <c r="E37" i="1"/>
  <c r="I37" i="1" s="1"/>
  <c r="H21" i="1"/>
  <c r="G21" i="1"/>
  <c r="K20" i="1"/>
  <c r="J20" i="1"/>
  <c r="E20" i="1"/>
  <c r="K15" i="1"/>
  <c r="J15" i="1"/>
  <c r="E15" i="1"/>
  <c r="K10" i="1"/>
  <c r="J10" i="1"/>
  <c r="E10" i="1"/>
  <c r="J20" i="3" l="1"/>
  <c r="E44" i="3"/>
  <c r="K44" i="3" s="1"/>
  <c r="E36" i="3"/>
  <c r="E19" i="3"/>
  <c r="K19" i="3" s="1"/>
  <c r="E50" i="3"/>
  <c r="E20" i="3"/>
  <c r="K49" i="3"/>
  <c r="K9" i="3"/>
  <c r="H36" i="3"/>
  <c r="H50" i="3" s="1"/>
  <c r="F10" i="1"/>
  <c r="J21" i="1"/>
  <c r="F40" i="1"/>
  <c r="L40" i="1" s="1"/>
  <c r="I51" i="1"/>
  <c r="E51" i="1"/>
  <c r="F37" i="1"/>
  <c r="L37" i="1" s="1"/>
  <c r="F15" i="1"/>
  <c r="L15" i="1" s="1"/>
  <c r="F20" i="1"/>
  <c r="L20" i="1" s="1"/>
  <c r="J51" i="1"/>
  <c r="F45" i="1"/>
  <c r="L45" i="1" s="1"/>
  <c r="K51" i="1"/>
  <c r="K21" i="1"/>
  <c r="F50" i="1"/>
  <c r="L50" i="1" s="1"/>
  <c r="I21" i="1"/>
  <c r="L10" i="1"/>
  <c r="E21" i="1"/>
  <c r="I21" i="3" l="1"/>
  <c r="J25" i="3" s="1"/>
  <c r="K36" i="3"/>
  <c r="I51" i="3"/>
  <c r="J55" i="3" s="1"/>
  <c r="F21" i="1"/>
  <c r="F51" i="1"/>
  <c r="J22" i="1" l="1"/>
  <c r="K26" i="1" s="1"/>
  <c r="J52" i="1"/>
  <c r="K56" i="1" s="1"/>
</calcChain>
</file>

<file path=xl/sharedStrings.xml><?xml version="1.0" encoding="utf-8"?>
<sst xmlns="http://schemas.openxmlformats.org/spreadsheetml/2006/main" count="254" uniqueCount="69">
  <si>
    <t>Harper College Massage Therapy Program</t>
  </si>
  <si>
    <t>Course</t>
  </si>
  <si>
    <t>Title</t>
  </si>
  <si>
    <t>In-District Tuition</t>
  </si>
  <si>
    <t>Semester Registration Fee</t>
  </si>
  <si>
    <t>SemesterActivity Fee</t>
  </si>
  <si>
    <t>SemesterUniversal Fee</t>
  </si>
  <si>
    <t>Other Course Fees</t>
  </si>
  <si>
    <t>Required Textbook(s)</t>
  </si>
  <si>
    <t>Semester 1</t>
  </si>
  <si>
    <t>MTP 110</t>
  </si>
  <si>
    <t>Massage Practice Fundamentals</t>
  </si>
  <si>
    <t>MTP 112</t>
  </si>
  <si>
    <t>Massage Structure and Function I</t>
  </si>
  <si>
    <t>MTP 115</t>
  </si>
  <si>
    <t>Foundations of Massage Therapy I</t>
  </si>
  <si>
    <t>MTP 118</t>
  </si>
  <si>
    <t>Hydrotherapy and Intro to Clinic</t>
  </si>
  <si>
    <t>MTP 123</t>
  </si>
  <si>
    <t>Integrative Palpation I</t>
  </si>
  <si>
    <t>Semester 1 total</t>
  </si>
  <si>
    <t>Semester 2</t>
  </si>
  <si>
    <t>MTP 122</t>
  </si>
  <si>
    <t>Massage Structure and Function II</t>
  </si>
  <si>
    <t xml:space="preserve">MTP 125 </t>
  </si>
  <si>
    <t>Foundations of Massage Therapy II</t>
  </si>
  <si>
    <t>MTP 128</t>
  </si>
  <si>
    <t>Massage Clinical I</t>
  </si>
  <si>
    <t>MTP 133</t>
  </si>
  <si>
    <t>Integrative Palpation II</t>
  </si>
  <si>
    <t>Semester 2 total</t>
  </si>
  <si>
    <t>Semester 3</t>
  </si>
  <si>
    <t>MTP 135</t>
  </si>
  <si>
    <t>Foundations of Massage Therapy III</t>
  </si>
  <si>
    <t>MTP 136</t>
  </si>
  <si>
    <t>MTP 137</t>
  </si>
  <si>
    <t>Massage Practice Development</t>
  </si>
  <si>
    <t>Massage Clinical II</t>
  </si>
  <si>
    <t>Semester 3 total</t>
  </si>
  <si>
    <t>Category Total</t>
  </si>
  <si>
    <t>PROGRAM TOTAL</t>
  </si>
  <si>
    <t>(walmart.com)</t>
  </si>
  <si>
    <t>Total</t>
  </si>
  <si>
    <t>Part-Time Structure</t>
  </si>
  <si>
    <t>Semester 4</t>
  </si>
  <si>
    <t>Semester 4 total</t>
  </si>
  <si>
    <t>Full-Time Structure</t>
  </si>
  <si>
    <t>24 Credits, 600 clock hours</t>
  </si>
  <si>
    <t>Advance Treament Planning and Applied Therapies</t>
  </si>
  <si>
    <t>Credits</t>
  </si>
  <si>
    <t>Linens(1 set twin-size sheets, 1 twin blanket)</t>
  </si>
  <si>
    <t>One top/bottom set of solid color surgical "scrubs"</t>
  </si>
  <si>
    <t>Estimated cost per semester</t>
  </si>
  <si>
    <t>Supply Costs:</t>
  </si>
  <si>
    <t>Textbook costs estimated from Harper bookstore prices - lower costs may be found elsewhere</t>
  </si>
  <si>
    <t>Notes:</t>
  </si>
  <si>
    <t>Breakdown of Total Costs involved in the Massage Therapy Program - Part-Time Structure</t>
  </si>
  <si>
    <t>In District Tuition</t>
  </si>
  <si>
    <t>For more info about the program or qualifying for in-district tuition contact Program Coordinator Jeremy Miller - 847-925-6076 or at jmiller4@harpercollege.edu</t>
  </si>
  <si>
    <t>MTP 138</t>
  </si>
  <si>
    <t>Costs here are estimated using in-district tuition, fees and textbook prices in effect starting Fall 2026. If costs increase so would the total price.</t>
  </si>
  <si>
    <t>Linens(1 twin-size sheet set, 1 twin blanket)</t>
  </si>
  <si>
    <t>Estimate of Total Costs involved in the Massage Therapy Program - Full-Time Structure</t>
  </si>
  <si>
    <t>Course fees: MTP115-Massage table; MTP118-Nametag; MTP137-License test fee;</t>
  </si>
  <si>
    <t>Pre-enrollment Background check</t>
  </si>
  <si>
    <t>OutOfDistrict Tuition</t>
  </si>
  <si>
    <t>Costs here are estimated using out-of-district tuition, fees and textbook prices in effect starting Fall 2026. If costs increase so would the total price.</t>
  </si>
  <si>
    <t>NOTE: Students using federal financial aid should be aware the Summer term with 4.5 credit-load may not be eligible as federal FA requires a minimum of 6 credits.</t>
  </si>
  <si>
    <t>Total Estimated Pricetag: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</si>
</sst>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0" fontId="0" fillId="0" borderId="2" xfId="0" applyBorder="1" applyAlignment="1">
      <alignment vertical="center"/>
    </xf>
    <xf numFmtId="0" fontId="0" fillId="0" borderId="3" xfId="0" applyBorder="1"/>
    <xf numFmtId="44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4" xfId="0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44" fontId="2" fillId="0" borderId="1" xfId="1" applyFont="1" applyBorder="1"/>
    <xf numFmtId="44" fontId="2" fillId="0" borderId="1" xfId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44" fontId="2" fillId="0" borderId="0" xfId="1" applyFont="1" applyBorder="1" applyAlignment="1"/>
    <xf numFmtId="0" fontId="2" fillId="0" borderId="0" xfId="0" applyFont="1" applyAlignment="1">
      <alignment horizontal="left" vertical="center"/>
    </xf>
    <xf numFmtId="44" fontId="2" fillId="0" borderId="0" xfId="1" applyFont="1" applyBorder="1" applyAlignment="1">
      <alignment horizontal="center"/>
    </xf>
    <xf numFmtId="0" fontId="2" fillId="0" borderId="6" xfId="0" applyFont="1" applyBorder="1"/>
    <xf numFmtId="0" fontId="0" fillId="0" borderId="8" xfId="0" applyBorder="1"/>
    <xf numFmtId="44" fontId="0" fillId="0" borderId="8" xfId="1" applyFont="1" applyBorder="1"/>
    <xf numFmtId="0" fontId="2" fillId="0" borderId="8" xfId="0" applyFont="1" applyBorder="1" applyAlignment="1">
      <alignment horizontal="right"/>
    </xf>
    <xf numFmtId="44" fontId="2" fillId="0" borderId="8" xfId="0" applyNumberFormat="1" applyFont="1" applyBorder="1"/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44" fontId="6" fillId="0" borderId="7" xfId="1" applyFont="1" applyBorder="1" applyAlignment="1">
      <alignment horizontal="center"/>
    </xf>
    <xf numFmtId="44" fontId="6" fillId="0" borderId="9" xfId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44" fontId="0" fillId="0" borderId="10" xfId="1" applyFont="1" applyBorder="1" applyAlignment="1">
      <alignment horizontal="left"/>
    </xf>
    <xf numFmtId="0" fontId="0" fillId="0" borderId="3" xfId="0" applyBorder="1" applyAlignment="1">
      <alignment vertical="center"/>
    </xf>
    <xf numFmtId="44" fontId="0" fillId="0" borderId="11" xfId="1" applyFont="1" applyBorder="1" applyAlignment="1">
      <alignment horizontal="left"/>
    </xf>
    <xf numFmtId="0" fontId="0" fillId="0" borderId="12" xfId="0" applyBorder="1" applyAlignment="1">
      <alignment vertical="center"/>
    </xf>
    <xf numFmtId="44" fontId="0" fillId="0" borderId="13" xfId="1" applyFont="1" applyBorder="1" applyAlignment="1">
      <alignment horizontal="left"/>
    </xf>
    <xf numFmtId="44" fontId="2" fillId="0" borderId="11" xfId="1" applyFont="1" applyBorder="1"/>
    <xf numFmtId="0" fontId="0" fillId="0" borderId="10" xfId="0" applyBorder="1" applyAlignment="1">
      <alignment vertical="center"/>
    </xf>
    <xf numFmtId="44" fontId="2" fillId="0" borderId="13" xfId="1" applyFont="1" applyBorder="1"/>
    <xf numFmtId="44" fontId="2" fillId="0" borderId="2" xfId="1" applyFont="1" applyBorder="1"/>
    <xf numFmtId="0" fontId="0" fillId="0" borderId="9" xfId="0" applyBorder="1"/>
    <xf numFmtId="0" fontId="7" fillId="0" borderId="0" xfId="0" applyFont="1" applyAlignment="1">
      <alignment wrapText="1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horizontal="right" wrapText="1"/>
    </xf>
    <xf numFmtId="44" fontId="2" fillId="0" borderId="10" xfId="1" applyFont="1" applyBorder="1"/>
    <xf numFmtId="44" fontId="2" fillId="0" borderId="10" xfId="1" applyFont="1" applyBorder="1" applyAlignment="1">
      <alignment horizontal="right"/>
    </xf>
    <xf numFmtId="0" fontId="0" fillId="0" borderId="15" xfId="0" applyBorder="1"/>
    <xf numFmtId="0" fontId="2" fillId="0" borderId="8" xfId="0" applyFont="1" applyBorder="1" applyAlignment="1">
      <alignment horizontal="right" wrapText="1"/>
    </xf>
    <xf numFmtId="44" fontId="0" fillId="0" borderId="8" xfId="0" applyNumberFormat="1" applyBorder="1"/>
    <xf numFmtId="0" fontId="0" fillId="0" borderId="14" xfId="0" applyBorder="1"/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/>
    <xf numFmtId="44" fontId="0" fillId="0" borderId="0" xfId="1" applyFont="1"/>
    <xf numFmtId="0" fontId="2" fillId="0" borderId="1" xfId="0" applyFont="1" applyBorder="1" applyAlignment="1">
      <alignment horizontal="left" vertical="center"/>
    </xf>
    <xf numFmtId="44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40B9-8D23-4974-B9A6-B5B81DF92C2A}">
  <sheetPr>
    <pageSetUpPr fitToPage="1"/>
  </sheetPr>
  <dimension ref="B1:L59"/>
  <sheetViews>
    <sheetView tabSelected="1" zoomScaleNormal="100" workbookViewId="0">
      <selection activeCell="J22" sqref="J22:K22"/>
    </sheetView>
  </sheetViews>
  <sheetFormatPr defaultRowHeight="12.75" customHeight="1" x14ac:dyDescent="0.25"/>
  <cols>
    <col min="2" max="2" width="10.85546875" bestFit="1" customWidth="1"/>
    <col min="3" max="3" width="8.140625" customWidth="1"/>
    <col min="4" max="4" width="45.7109375" customWidth="1"/>
    <col min="6" max="6" width="10.7109375" customWidth="1"/>
    <col min="7" max="7" width="11.42578125" customWidth="1"/>
    <col min="8" max="9" width="9.42578125" customWidth="1"/>
    <col min="10" max="10" width="9.85546875" customWidth="1"/>
    <col min="11" max="11" width="12.5703125" customWidth="1"/>
    <col min="12" max="12" width="11.140625" customWidth="1"/>
  </cols>
  <sheetData>
    <row r="1" spans="2:12" ht="9.75" customHeight="1" x14ac:dyDescent="0.25"/>
    <row r="2" spans="2:12" ht="16.5" customHeight="1" x14ac:dyDescent="0.3">
      <c r="B2" s="1" t="s">
        <v>0</v>
      </c>
      <c r="E2" s="2" t="s">
        <v>62</v>
      </c>
    </row>
    <row r="3" spans="2:12" ht="12.75" customHeight="1" thickBot="1" x14ac:dyDescent="0.3">
      <c r="B3" s="3"/>
      <c r="D3" t="s">
        <v>47</v>
      </c>
      <c r="E3" t="s">
        <v>57</v>
      </c>
      <c r="G3" s="61">
        <v>145.75</v>
      </c>
      <c r="I3" t="s">
        <v>64</v>
      </c>
      <c r="L3" s="61">
        <v>45</v>
      </c>
    </row>
    <row r="4" spans="2:12" ht="12.75" customHeight="1" thickBot="1" x14ac:dyDescent="0.3">
      <c r="B4" s="45" t="s">
        <v>46</v>
      </c>
      <c r="C4" s="4" t="s">
        <v>1</v>
      </c>
      <c r="D4" s="5" t="s">
        <v>2</v>
      </c>
      <c r="E4" s="4" t="s">
        <v>49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52" t="s">
        <v>8</v>
      </c>
      <c r="L4" s="56" t="s">
        <v>52</v>
      </c>
    </row>
    <row r="5" spans="2:12" ht="12.75" customHeight="1" x14ac:dyDescent="0.25">
      <c r="B5" s="7" t="s">
        <v>9</v>
      </c>
      <c r="C5" s="11" t="s">
        <v>10</v>
      </c>
      <c r="D5" s="11" t="s">
        <v>11</v>
      </c>
      <c r="E5" s="48">
        <v>1</v>
      </c>
      <c r="F5" s="10">
        <f>SUM(G3*E5)</f>
        <v>145.75</v>
      </c>
      <c r="G5" s="12"/>
      <c r="I5" s="12"/>
      <c r="J5" s="10">
        <v>0</v>
      </c>
      <c r="K5" s="35">
        <v>89</v>
      </c>
      <c r="L5" s="55"/>
    </row>
    <row r="6" spans="2:12" ht="12.75" customHeight="1" x14ac:dyDescent="0.25">
      <c r="C6" s="11" t="s">
        <v>12</v>
      </c>
      <c r="D6" s="11" t="s">
        <v>13</v>
      </c>
      <c r="E6" s="48">
        <v>2</v>
      </c>
      <c r="F6" s="10">
        <f>SUM(G3*E6)</f>
        <v>291.5</v>
      </c>
      <c r="G6" s="12"/>
      <c r="I6" s="12"/>
      <c r="J6" s="10">
        <v>0</v>
      </c>
      <c r="K6" s="35">
        <v>222</v>
      </c>
      <c r="L6" s="55"/>
    </row>
    <row r="7" spans="2:12" ht="12.75" customHeight="1" x14ac:dyDescent="0.25">
      <c r="C7" s="11" t="s">
        <v>14</v>
      </c>
      <c r="D7" s="11" t="s">
        <v>15</v>
      </c>
      <c r="E7" s="48">
        <v>3</v>
      </c>
      <c r="F7" s="10">
        <f>SUM(G3*E7)</f>
        <v>437.25</v>
      </c>
      <c r="G7" s="12"/>
      <c r="I7" s="12"/>
      <c r="J7" s="10">
        <v>300</v>
      </c>
      <c r="K7" s="35">
        <v>0</v>
      </c>
      <c r="L7" s="55"/>
    </row>
    <row r="8" spans="2:12" ht="12.75" customHeight="1" x14ac:dyDescent="0.25">
      <c r="C8" s="11" t="s">
        <v>16</v>
      </c>
      <c r="D8" s="11" t="s">
        <v>17</v>
      </c>
      <c r="E8" s="48">
        <v>1.5</v>
      </c>
      <c r="F8" s="10">
        <f>SUM(G3*E8)</f>
        <v>218.625</v>
      </c>
      <c r="G8" s="12"/>
      <c r="I8" s="12"/>
      <c r="J8" s="35">
        <v>5</v>
      </c>
      <c r="K8" s="35">
        <v>0</v>
      </c>
      <c r="L8" s="55"/>
    </row>
    <row r="9" spans="2:12" ht="12.75" customHeight="1" thickBot="1" x14ac:dyDescent="0.3">
      <c r="C9" s="11" t="s">
        <v>18</v>
      </c>
      <c r="D9" s="11" t="s">
        <v>19</v>
      </c>
      <c r="E9" s="48">
        <v>3</v>
      </c>
      <c r="F9" s="10">
        <f>SUM(G3*E9)</f>
        <v>437.25</v>
      </c>
      <c r="G9" s="13"/>
      <c r="I9" s="13"/>
      <c r="J9" s="10">
        <v>0</v>
      </c>
      <c r="K9" s="35">
        <v>169</v>
      </c>
      <c r="L9" s="55"/>
    </row>
    <row r="10" spans="2:12" ht="12.75" customHeight="1" thickBot="1" x14ac:dyDescent="0.3">
      <c r="C10" s="14"/>
      <c r="D10" s="46" t="s">
        <v>20</v>
      </c>
      <c r="E10" s="15">
        <f>SUM(E5:E9)</f>
        <v>10.5</v>
      </c>
      <c r="F10" s="16">
        <f>SUM(F5:F9)</f>
        <v>1530.375</v>
      </c>
      <c r="G10" s="16">
        <v>15</v>
      </c>
      <c r="H10" s="16">
        <v>25</v>
      </c>
      <c r="I10" s="16">
        <v>242</v>
      </c>
      <c r="J10" s="16">
        <f>SUM(J5:J9)</f>
        <v>305</v>
      </c>
      <c r="K10" s="53">
        <f>SUM(K5:K9)</f>
        <v>480</v>
      </c>
      <c r="L10" s="57">
        <f>SUM(F10:K10)</f>
        <v>2597.375</v>
      </c>
    </row>
    <row r="11" spans="2:12" ht="12.75" customHeight="1" x14ac:dyDescent="0.25">
      <c r="B11" s="7" t="s">
        <v>21</v>
      </c>
      <c r="C11" s="11" t="s">
        <v>22</v>
      </c>
      <c r="D11" s="11" t="s">
        <v>23</v>
      </c>
      <c r="E11" s="48">
        <v>2</v>
      </c>
      <c r="F11" s="10">
        <f>SUM(G3*E11)</f>
        <v>291.5</v>
      </c>
      <c r="G11" s="9"/>
      <c r="I11" s="9"/>
      <c r="J11" s="10">
        <v>0</v>
      </c>
      <c r="K11" s="35">
        <v>0</v>
      </c>
      <c r="L11" s="58"/>
    </row>
    <row r="12" spans="2:12" ht="12.75" customHeight="1" x14ac:dyDescent="0.25">
      <c r="C12" s="11" t="s">
        <v>24</v>
      </c>
      <c r="D12" s="11" t="s">
        <v>25</v>
      </c>
      <c r="E12" s="48">
        <v>2.5</v>
      </c>
      <c r="F12" s="10">
        <f>SUM(G3*E12)</f>
        <v>364.375</v>
      </c>
      <c r="G12" s="12"/>
      <c r="I12" s="12"/>
      <c r="J12" s="10">
        <v>0</v>
      </c>
      <c r="K12" s="35">
        <v>0</v>
      </c>
      <c r="L12" s="55"/>
    </row>
    <row r="13" spans="2:12" ht="12.75" customHeight="1" x14ac:dyDescent="0.25">
      <c r="C13" s="11" t="s">
        <v>26</v>
      </c>
      <c r="D13" s="11" t="s">
        <v>27</v>
      </c>
      <c r="E13" s="48">
        <v>1</v>
      </c>
      <c r="F13" s="10">
        <f>SUM(G3*E13)</f>
        <v>145.75</v>
      </c>
      <c r="G13" s="12"/>
      <c r="I13" s="12"/>
      <c r="J13" s="10">
        <v>0</v>
      </c>
      <c r="K13" s="35">
        <v>0</v>
      </c>
      <c r="L13" s="55"/>
    </row>
    <row r="14" spans="2:12" ht="12.75" customHeight="1" thickBot="1" x14ac:dyDescent="0.3">
      <c r="C14" s="11" t="s">
        <v>28</v>
      </c>
      <c r="D14" s="11" t="s">
        <v>29</v>
      </c>
      <c r="E14" s="48">
        <v>2</v>
      </c>
      <c r="F14" s="10">
        <f>SUM(G3*E14)</f>
        <v>291.5</v>
      </c>
      <c r="G14" s="12"/>
      <c r="I14" s="12"/>
      <c r="J14" s="10">
        <v>0</v>
      </c>
      <c r="K14" s="35">
        <v>0</v>
      </c>
      <c r="L14" s="55"/>
    </row>
    <row r="15" spans="2:12" ht="12.75" customHeight="1" thickBot="1" x14ac:dyDescent="0.3">
      <c r="C15" s="14"/>
      <c r="D15" s="46" t="s">
        <v>30</v>
      </c>
      <c r="E15" s="15">
        <f>SUM(E11:E14)</f>
        <v>7.5</v>
      </c>
      <c r="F15" s="16">
        <f>SUM(F11:F14)</f>
        <v>1093.125</v>
      </c>
      <c r="G15" s="16">
        <v>15</v>
      </c>
      <c r="H15" s="16">
        <v>25</v>
      </c>
      <c r="I15" s="16">
        <v>176</v>
      </c>
      <c r="J15" s="16">
        <f>SUM(J11:J14)</f>
        <v>0</v>
      </c>
      <c r="K15" s="54">
        <f>SUM(K11:K14)</f>
        <v>0</v>
      </c>
      <c r="L15" s="57">
        <f>SUM(F15:K15)</f>
        <v>1309.125</v>
      </c>
    </row>
    <row r="16" spans="2:12" ht="12.75" customHeight="1" x14ac:dyDescent="0.25">
      <c r="B16" s="7" t="s">
        <v>31</v>
      </c>
      <c r="C16" s="11" t="s">
        <v>32</v>
      </c>
      <c r="D16" s="11" t="s">
        <v>33</v>
      </c>
      <c r="E16" s="48">
        <v>2</v>
      </c>
      <c r="F16" s="10">
        <f>SUM(G3*E16)</f>
        <v>291.5</v>
      </c>
      <c r="G16" s="9"/>
      <c r="I16" s="9"/>
      <c r="J16" s="10">
        <v>0</v>
      </c>
      <c r="K16" s="35">
        <v>0</v>
      </c>
      <c r="L16" s="55"/>
    </row>
    <row r="17" spans="2:12" ht="12.75" customHeight="1" x14ac:dyDescent="0.25">
      <c r="C17" s="11" t="s">
        <v>34</v>
      </c>
      <c r="D17" s="11" t="s">
        <v>48</v>
      </c>
      <c r="E17" s="48">
        <v>2</v>
      </c>
      <c r="F17" s="10">
        <f>SUM(G3*E17)</f>
        <v>291.5</v>
      </c>
      <c r="G17" s="12"/>
      <c r="I17" s="12"/>
      <c r="J17" s="10">
        <v>0</v>
      </c>
      <c r="K17" s="35">
        <v>0</v>
      </c>
      <c r="L17" s="55"/>
    </row>
    <row r="18" spans="2:12" ht="12.75" customHeight="1" x14ac:dyDescent="0.25">
      <c r="C18" s="11" t="s">
        <v>35</v>
      </c>
      <c r="D18" s="11" t="s">
        <v>36</v>
      </c>
      <c r="E18" s="48">
        <v>1</v>
      </c>
      <c r="F18" s="10">
        <f>SUM(G3*E18)</f>
        <v>145.75</v>
      </c>
      <c r="G18" s="12"/>
      <c r="I18" s="12"/>
      <c r="J18" s="10">
        <v>265</v>
      </c>
      <c r="K18" s="35">
        <v>39</v>
      </c>
      <c r="L18" s="55"/>
    </row>
    <row r="19" spans="2:12" ht="12.75" customHeight="1" thickBot="1" x14ac:dyDescent="0.3">
      <c r="C19" s="11" t="s">
        <v>59</v>
      </c>
      <c r="D19" s="11" t="s">
        <v>37</v>
      </c>
      <c r="E19" s="48">
        <v>1</v>
      </c>
      <c r="F19" s="10">
        <f>SUM(G3*E19)</f>
        <v>145.75</v>
      </c>
      <c r="G19" s="13"/>
      <c r="I19" s="13"/>
      <c r="J19" s="10">
        <v>0</v>
      </c>
      <c r="K19" s="35">
        <v>0</v>
      </c>
      <c r="L19" s="55"/>
    </row>
    <row r="20" spans="2:12" ht="12.75" customHeight="1" thickBot="1" x14ac:dyDescent="0.3">
      <c r="D20" s="47" t="s">
        <v>38</v>
      </c>
      <c r="E20" s="15">
        <f>SUM(E16:E19)</f>
        <v>6</v>
      </c>
      <c r="F20" s="16">
        <f>SUM(F16:F19)</f>
        <v>874.5</v>
      </c>
      <c r="G20" s="16">
        <v>15</v>
      </c>
      <c r="H20" s="16">
        <v>25</v>
      </c>
      <c r="I20" s="16">
        <v>132</v>
      </c>
      <c r="J20" s="16">
        <f>SUM(J16:J19)</f>
        <v>265</v>
      </c>
      <c r="K20" s="53">
        <f>SUM(K16:K19)</f>
        <v>39</v>
      </c>
      <c r="L20" s="57">
        <f>SUM(F20:K20)</f>
        <v>1350.5</v>
      </c>
    </row>
    <row r="21" spans="2:12" ht="12.75" customHeight="1" x14ac:dyDescent="0.25">
      <c r="B21" s="3" t="s">
        <v>55</v>
      </c>
      <c r="D21" s="18" t="s">
        <v>39</v>
      </c>
      <c r="E21" s="15">
        <f t="shared" ref="E21:K21" si="0">SUM(E10,E15,E20)</f>
        <v>24</v>
      </c>
      <c r="F21" s="16">
        <f t="shared" si="0"/>
        <v>3498</v>
      </c>
      <c r="G21" s="16">
        <f t="shared" si="0"/>
        <v>45</v>
      </c>
      <c r="H21" s="16">
        <f t="shared" si="0"/>
        <v>75</v>
      </c>
      <c r="I21" s="16">
        <f t="shared" si="0"/>
        <v>550</v>
      </c>
      <c r="J21" s="16">
        <f t="shared" si="0"/>
        <v>570</v>
      </c>
      <c r="K21" s="16">
        <f t="shared" si="0"/>
        <v>519</v>
      </c>
    </row>
    <row r="22" spans="2:12" ht="12.75" customHeight="1" x14ac:dyDescent="0.25">
      <c r="B22" t="s">
        <v>63</v>
      </c>
      <c r="F22" s="19"/>
      <c r="G22" s="62" t="s">
        <v>40</v>
      </c>
      <c r="H22" s="62"/>
      <c r="I22" s="62"/>
      <c r="J22" s="63">
        <f>SUM(F21:K21)+L3</f>
        <v>5302</v>
      </c>
      <c r="K22" s="63"/>
    </row>
    <row r="23" spans="2:12" ht="12.75" customHeight="1" thickBot="1" x14ac:dyDescent="0.3">
      <c r="B23" t="s">
        <v>54</v>
      </c>
      <c r="F23" s="19"/>
      <c r="G23" s="20"/>
      <c r="H23" s="20"/>
      <c r="I23" s="20"/>
      <c r="J23" s="21"/>
      <c r="K23" s="21"/>
    </row>
    <row r="24" spans="2:12" ht="12.75" customHeight="1" thickBot="1" x14ac:dyDescent="0.3">
      <c r="B24" s="22" t="s">
        <v>53</v>
      </c>
      <c r="C24" s="44"/>
      <c r="D24" s="23" t="s">
        <v>51</v>
      </c>
      <c r="E24" s="24">
        <v>15</v>
      </c>
      <c r="F24" s="20" t="s">
        <v>41</v>
      </c>
      <c r="H24" s="20"/>
      <c r="I24" s="20"/>
      <c r="J24" s="21"/>
      <c r="K24" s="21"/>
    </row>
    <row r="25" spans="2:12" ht="12.75" customHeight="1" thickBot="1" x14ac:dyDescent="0.3">
      <c r="D25" s="23" t="s">
        <v>61</v>
      </c>
      <c r="E25" s="24">
        <v>15</v>
      </c>
      <c r="F25" s="20" t="s">
        <v>41</v>
      </c>
    </row>
    <row r="26" spans="2:12" ht="12.75" customHeight="1" thickBot="1" x14ac:dyDescent="0.3">
      <c r="D26" s="25" t="s">
        <v>42</v>
      </c>
      <c r="E26" s="26">
        <f>SUM(E24:E25)</f>
        <v>30</v>
      </c>
      <c r="G26" s="27"/>
      <c r="H26" s="28" t="s">
        <v>68</v>
      </c>
      <c r="I26" s="29"/>
      <c r="J26" s="30"/>
      <c r="K26" s="31">
        <f>SUM(J22+E26)</f>
        <v>5332</v>
      </c>
    </row>
    <row r="27" spans="2:12" ht="12.75" customHeight="1" x14ac:dyDescent="0.25">
      <c r="B27" s="3"/>
      <c r="G27" s="20"/>
      <c r="H27" s="20"/>
      <c r="I27" s="20"/>
      <c r="J27" s="21"/>
      <c r="K27" s="21"/>
    </row>
    <row r="28" spans="2:12" ht="12.75" customHeight="1" x14ac:dyDescent="0.25">
      <c r="B28" s="32" t="s">
        <v>60</v>
      </c>
      <c r="G28" s="20"/>
      <c r="H28" s="20"/>
      <c r="I28" s="20"/>
      <c r="J28" s="21"/>
      <c r="K28" s="21"/>
    </row>
    <row r="29" spans="2:12" ht="12.75" customHeight="1" x14ac:dyDescent="0.25">
      <c r="B29" s="32" t="s">
        <v>58</v>
      </c>
    </row>
    <row r="30" spans="2:12" ht="12.75" customHeight="1" x14ac:dyDescent="0.25">
      <c r="B30" s="32"/>
    </row>
    <row r="31" spans="2:12" ht="18" customHeight="1" x14ac:dyDescent="0.3">
      <c r="B31" s="1" t="s">
        <v>0</v>
      </c>
      <c r="E31" s="2" t="s">
        <v>56</v>
      </c>
    </row>
    <row r="32" spans="2:12" ht="12.75" customHeight="1" thickBot="1" x14ac:dyDescent="0.3">
      <c r="D32" t="s">
        <v>47</v>
      </c>
      <c r="E32" t="s">
        <v>57</v>
      </c>
      <c r="G32" s="61">
        <v>145.75</v>
      </c>
      <c r="I32" t="s">
        <v>64</v>
      </c>
      <c r="L32" s="61">
        <v>45</v>
      </c>
    </row>
    <row r="33" spans="2:12" ht="12.75" customHeight="1" thickBot="1" x14ac:dyDescent="0.3">
      <c r="B33" s="45" t="s">
        <v>43</v>
      </c>
      <c r="C33" s="33" t="s">
        <v>1</v>
      </c>
      <c r="D33" s="33" t="s">
        <v>2</v>
      </c>
      <c r="E33" s="4" t="s">
        <v>49</v>
      </c>
      <c r="F33" s="34" t="s">
        <v>3</v>
      </c>
      <c r="G33" s="6" t="s">
        <v>4</v>
      </c>
      <c r="H33" s="6" t="s">
        <v>5</v>
      </c>
      <c r="I33" s="6" t="s">
        <v>6</v>
      </c>
      <c r="J33" s="34" t="s">
        <v>7</v>
      </c>
      <c r="K33" s="34" t="s">
        <v>8</v>
      </c>
      <c r="L33" s="59" t="s">
        <v>52</v>
      </c>
    </row>
    <row r="34" spans="2:12" ht="12.75" customHeight="1" x14ac:dyDescent="0.25">
      <c r="B34" s="7" t="s">
        <v>9</v>
      </c>
      <c r="C34" s="11" t="s">
        <v>10</v>
      </c>
      <c r="D34" s="11" t="s">
        <v>11</v>
      </c>
      <c r="E34" s="48">
        <v>1</v>
      </c>
      <c r="F34" s="35">
        <f>SUM(G32*E34)</f>
        <v>145.75</v>
      </c>
      <c r="G34" s="12"/>
      <c r="I34" s="12"/>
      <c r="J34" s="10">
        <v>0</v>
      </c>
      <c r="K34" s="35">
        <v>89</v>
      </c>
      <c r="L34" s="58"/>
    </row>
    <row r="35" spans="2:12" ht="12.75" customHeight="1" x14ac:dyDescent="0.25">
      <c r="C35" s="11" t="s">
        <v>12</v>
      </c>
      <c r="D35" s="11" t="s">
        <v>13</v>
      </c>
      <c r="E35" s="48">
        <v>2</v>
      </c>
      <c r="F35" s="35">
        <f>SUM(G32*E35)</f>
        <v>291.5</v>
      </c>
      <c r="G35" s="12"/>
      <c r="I35" s="12"/>
      <c r="J35" s="10">
        <v>0</v>
      </c>
      <c r="K35" s="35">
        <v>222</v>
      </c>
      <c r="L35" s="55"/>
    </row>
    <row r="36" spans="2:12" ht="12.75" customHeight="1" thickBot="1" x14ac:dyDescent="0.3">
      <c r="C36" s="11" t="s">
        <v>14</v>
      </c>
      <c r="D36" s="36" t="s">
        <v>15</v>
      </c>
      <c r="E36" s="49">
        <v>3</v>
      </c>
      <c r="F36" s="37">
        <f>SUM(G32*E36)</f>
        <v>437.25</v>
      </c>
      <c r="G36" s="13"/>
      <c r="I36" s="13"/>
      <c r="J36" s="10">
        <v>300</v>
      </c>
      <c r="K36" s="35">
        <v>0</v>
      </c>
      <c r="L36" s="55"/>
    </row>
    <row r="37" spans="2:12" ht="12.75" customHeight="1" thickBot="1" x14ac:dyDescent="0.3">
      <c r="C37" s="38"/>
      <c r="D37" s="46" t="s">
        <v>20</v>
      </c>
      <c r="E37" s="15">
        <f>SUM(E34:E36)</f>
        <v>6</v>
      </c>
      <c r="F37" s="17">
        <f>SUM(F34:F36)</f>
        <v>874.5</v>
      </c>
      <c r="G37" s="17">
        <v>15</v>
      </c>
      <c r="H37" s="17">
        <v>25</v>
      </c>
      <c r="I37" s="17">
        <f>SUM(E37*22)</f>
        <v>132</v>
      </c>
      <c r="J37" s="17">
        <f>SUM(J34:J36)</f>
        <v>300</v>
      </c>
      <c r="K37" s="54">
        <f>SUM(K34:K36)</f>
        <v>311</v>
      </c>
      <c r="L37" s="26">
        <f>SUM(F37:K37)</f>
        <v>1657.5</v>
      </c>
    </row>
    <row r="38" spans="2:12" ht="12.75" customHeight="1" x14ac:dyDescent="0.25">
      <c r="B38" s="7" t="s">
        <v>21</v>
      </c>
      <c r="C38" s="11" t="s">
        <v>16</v>
      </c>
      <c r="D38" s="8" t="s">
        <v>17</v>
      </c>
      <c r="E38" s="50">
        <v>1.5</v>
      </c>
      <c r="F38" s="39">
        <f>SUM(G32*E38)</f>
        <v>218.625</v>
      </c>
      <c r="G38" s="9"/>
      <c r="I38" s="9"/>
      <c r="J38" s="10">
        <v>5</v>
      </c>
      <c r="K38" s="35">
        <v>0</v>
      </c>
      <c r="L38" s="60"/>
    </row>
    <row r="39" spans="2:12" ht="12.75" customHeight="1" thickBot="1" x14ac:dyDescent="0.3">
      <c r="C39" s="11" t="s">
        <v>18</v>
      </c>
      <c r="D39" s="36" t="s">
        <v>19</v>
      </c>
      <c r="E39" s="49">
        <v>3</v>
      </c>
      <c r="F39" s="37">
        <f>SUM(G32*E39)</f>
        <v>437.25</v>
      </c>
      <c r="G39" s="13"/>
      <c r="I39" s="13"/>
      <c r="J39" s="10">
        <v>0</v>
      </c>
      <c r="K39" s="35">
        <v>169</v>
      </c>
      <c r="L39" s="60"/>
    </row>
    <row r="40" spans="2:12" ht="12.75" customHeight="1" thickBot="1" x14ac:dyDescent="0.3">
      <c r="C40" s="14"/>
      <c r="D40" s="46" t="s">
        <v>30</v>
      </c>
      <c r="E40" s="15">
        <f>SUM(E38:E39)</f>
        <v>4.5</v>
      </c>
      <c r="F40" s="16">
        <f>SUM(F38:F39)</f>
        <v>655.875</v>
      </c>
      <c r="G40" s="16">
        <v>15</v>
      </c>
      <c r="H40" s="16">
        <v>25</v>
      </c>
      <c r="I40" s="17">
        <v>110</v>
      </c>
      <c r="J40" s="16">
        <f>SUM(J38:J39)</f>
        <v>5</v>
      </c>
      <c r="K40" s="53">
        <f>SUM(K38:K39)</f>
        <v>169</v>
      </c>
      <c r="L40" s="26">
        <f>SUM(F40:K40)</f>
        <v>979.875</v>
      </c>
    </row>
    <row r="41" spans="2:12" ht="12.75" customHeight="1" x14ac:dyDescent="0.25">
      <c r="B41" s="7" t="s">
        <v>31</v>
      </c>
      <c r="C41" s="11" t="s">
        <v>22</v>
      </c>
      <c r="D41" s="8" t="s">
        <v>23</v>
      </c>
      <c r="E41" s="50">
        <v>2</v>
      </c>
      <c r="F41" s="39">
        <f>SUM(G32*E41)</f>
        <v>291.5</v>
      </c>
      <c r="G41" s="9"/>
      <c r="I41" s="9"/>
      <c r="J41" s="10">
        <v>0</v>
      </c>
      <c r="K41" s="35">
        <v>0</v>
      </c>
      <c r="L41" s="60"/>
    </row>
    <row r="42" spans="2:12" ht="12.75" customHeight="1" x14ac:dyDescent="0.25">
      <c r="C42" s="11" t="s">
        <v>24</v>
      </c>
      <c r="D42" s="11" t="s">
        <v>25</v>
      </c>
      <c r="E42" s="48">
        <v>2.5</v>
      </c>
      <c r="F42" s="35">
        <f>SUM(G32*E42)</f>
        <v>364.375</v>
      </c>
      <c r="G42" s="12"/>
      <c r="I42" s="12"/>
      <c r="J42" s="10">
        <v>0</v>
      </c>
      <c r="K42" s="35">
        <v>0</v>
      </c>
      <c r="L42" s="60"/>
    </row>
    <row r="43" spans="2:12" ht="12.75" customHeight="1" x14ac:dyDescent="0.25">
      <c r="C43" s="11" t="s">
        <v>26</v>
      </c>
      <c r="D43" s="11" t="s">
        <v>27</v>
      </c>
      <c r="E43" s="48">
        <v>1</v>
      </c>
      <c r="F43" s="35">
        <f>SUM(G32*E43)</f>
        <v>145.75</v>
      </c>
      <c r="G43" s="12"/>
      <c r="I43" s="12"/>
      <c r="J43" s="10">
        <v>0</v>
      </c>
      <c r="K43" s="35">
        <v>0</v>
      </c>
      <c r="L43" s="60"/>
    </row>
    <row r="44" spans="2:12" ht="12.75" customHeight="1" thickBot="1" x14ac:dyDescent="0.3">
      <c r="C44" s="11" t="s">
        <v>28</v>
      </c>
      <c r="D44" s="36" t="s">
        <v>29</v>
      </c>
      <c r="E44" s="49">
        <v>2</v>
      </c>
      <c r="F44" s="37">
        <f>SUM(G32*E44)</f>
        <v>291.5</v>
      </c>
      <c r="G44" s="13"/>
      <c r="I44" s="13"/>
      <c r="J44" s="10">
        <v>0</v>
      </c>
      <c r="K44" s="35">
        <v>0</v>
      </c>
      <c r="L44" s="60"/>
    </row>
    <row r="45" spans="2:12" ht="12.75" customHeight="1" thickBot="1" x14ac:dyDescent="0.3">
      <c r="C45" s="14"/>
      <c r="D45" s="46" t="s">
        <v>38</v>
      </c>
      <c r="E45" s="15">
        <f>SUM(E41:E44)</f>
        <v>7.5</v>
      </c>
      <c r="F45" s="40">
        <f>SUM(F41:F44)</f>
        <v>1093.125</v>
      </c>
      <c r="G45" s="16">
        <v>15</v>
      </c>
      <c r="H45" s="16">
        <v>25</v>
      </c>
      <c r="I45" s="17">
        <v>176</v>
      </c>
      <c r="J45" s="16">
        <f>SUM(J41:J44)</f>
        <v>0</v>
      </c>
      <c r="K45" s="54">
        <f>SUM(K41:K44)</f>
        <v>0</v>
      </c>
      <c r="L45" s="26">
        <f>SUM(F45:K45)</f>
        <v>1309.125</v>
      </c>
    </row>
    <row r="46" spans="2:12" ht="12.75" customHeight="1" x14ac:dyDescent="0.25">
      <c r="B46" s="7" t="s">
        <v>44</v>
      </c>
      <c r="C46" s="11" t="s">
        <v>32</v>
      </c>
      <c r="D46" s="11" t="s">
        <v>33</v>
      </c>
      <c r="E46" s="51">
        <v>2</v>
      </c>
      <c r="F46" s="35">
        <f>SUM(G32*E46)</f>
        <v>291.5</v>
      </c>
      <c r="G46" s="12"/>
      <c r="I46" s="12"/>
      <c r="J46" s="10">
        <v>0</v>
      </c>
      <c r="K46" s="35">
        <v>0</v>
      </c>
      <c r="L46" s="60"/>
    </row>
    <row r="47" spans="2:12" ht="12.75" customHeight="1" x14ac:dyDescent="0.25">
      <c r="C47" s="11" t="s">
        <v>34</v>
      </c>
      <c r="D47" s="11" t="s">
        <v>48</v>
      </c>
      <c r="E47" s="51">
        <v>2</v>
      </c>
      <c r="F47" s="35">
        <f>SUM(G32*E47)</f>
        <v>291.5</v>
      </c>
      <c r="G47" s="12"/>
      <c r="I47" s="12"/>
      <c r="J47" s="10">
        <v>0</v>
      </c>
      <c r="K47" s="35">
        <v>0</v>
      </c>
      <c r="L47" s="60"/>
    </row>
    <row r="48" spans="2:12" ht="12.75" customHeight="1" x14ac:dyDescent="0.25">
      <c r="C48" s="11" t="s">
        <v>35</v>
      </c>
      <c r="D48" s="11" t="s">
        <v>36</v>
      </c>
      <c r="E48" s="51">
        <v>1</v>
      </c>
      <c r="F48" s="35">
        <f>SUM(G32*E48)</f>
        <v>145.75</v>
      </c>
      <c r="G48" s="12"/>
      <c r="I48" s="12"/>
      <c r="J48" s="10">
        <v>265</v>
      </c>
      <c r="K48" s="35">
        <v>39</v>
      </c>
      <c r="L48" s="60"/>
    </row>
    <row r="49" spans="2:12" ht="12.75" customHeight="1" thickBot="1" x14ac:dyDescent="0.3">
      <c r="C49" s="41" t="s">
        <v>59</v>
      </c>
      <c r="D49" s="11" t="s">
        <v>37</v>
      </c>
      <c r="E49" s="51">
        <v>1</v>
      </c>
      <c r="F49" s="35">
        <f>SUM(G32*E49)</f>
        <v>145.75</v>
      </c>
      <c r="G49" s="13"/>
      <c r="I49" s="13"/>
      <c r="J49" s="10">
        <v>0</v>
      </c>
      <c r="K49" s="35">
        <v>0</v>
      </c>
      <c r="L49" s="60"/>
    </row>
    <row r="50" spans="2:12" ht="12.75" customHeight="1" thickBot="1" x14ac:dyDescent="0.3">
      <c r="D50" s="47" t="s">
        <v>45</v>
      </c>
      <c r="E50" s="15">
        <f>SUM(E46:E49)</f>
        <v>6</v>
      </c>
      <c r="F50" s="42">
        <f>SUM(F46:F49)</f>
        <v>874.5</v>
      </c>
      <c r="G50" s="16">
        <v>15</v>
      </c>
      <c r="H50" s="16">
        <v>25</v>
      </c>
      <c r="I50" s="17">
        <f>SUM(E50*22)</f>
        <v>132</v>
      </c>
      <c r="J50" s="16">
        <f>SUM(J46:J49)</f>
        <v>265</v>
      </c>
      <c r="K50" s="53">
        <f>SUM(K46:K49)</f>
        <v>39</v>
      </c>
      <c r="L50" s="26">
        <f>SUM(F50:K50)</f>
        <v>1350.5</v>
      </c>
    </row>
    <row r="51" spans="2:12" ht="12.75" customHeight="1" x14ac:dyDescent="0.25">
      <c r="B51" s="3" t="s">
        <v>55</v>
      </c>
      <c r="D51" s="18" t="s">
        <v>39</v>
      </c>
      <c r="E51" s="15">
        <f t="shared" ref="E51:K51" si="1">SUM(E37,E40,E45,E50)</f>
        <v>24</v>
      </c>
      <c r="F51" s="16">
        <f t="shared" si="1"/>
        <v>3498</v>
      </c>
      <c r="G51" s="43">
        <f t="shared" si="1"/>
        <v>60</v>
      </c>
      <c r="H51" s="43">
        <f t="shared" si="1"/>
        <v>100</v>
      </c>
      <c r="I51" s="43">
        <f t="shared" si="1"/>
        <v>550</v>
      </c>
      <c r="J51" s="16">
        <f t="shared" si="1"/>
        <v>570</v>
      </c>
      <c r="K51" s="16">
        <f t="shared" si="1"/>
        <v>519</v>
      </c>
    </row>
    <row r="52" spans="2:12" ht="12.75" customHeight="1" x14ac:dyDescent="0.25">
      <c r="B52" t="s">
        <v>63</v>
      </c>
      <c r="F52" s="19"/>
      <c r="G52" s="64" t="s">
        <v>40</v>
      </c>
      <c r="H52" s="64"/>
      <c r="I52" s="64"/>
      <c r="J52" s="63">
        <f>SUM(F51:K51)+L32</f>
        <v>5342</v>
      </c>
      <c r="K52" s="63"/>
    </row>
    <row r="53" spans="2:12" ht="12.75" customHeight="1" thickBot="1" x14ac:dyDescent="0.3">
      <c r="B53" t="s">
        <v>54</v>
      </c>
    </row>
    <row r="54" spans="2:12" ht="12.75" customHeight="1" thickBot="1" x14ac:dyDescent="0.3">
      <c r="B54" s="22" t="s">
        <v>53</v>
      </c>
      <c r="C54" s="44"/>
      <c r="D54" s="23" t="s">
        <v>51</v>
      </c>
      <c r="E54" s="24">
        <v>15</v>
      </c>
      <c r="F54" s="20" t="s">
        <v>41</v>
      </c>
      <c r="H54" s="20"/>
      <c r="I54" s="20"/>
      <c r="J54" s="21"/>
      <c r="K54" s="21"/>
    </row>
    <row r="55" spans="2:12" ht="12.75" customHeight="1" thickBot="1" x14ac:dyDescent="0.3">
      <c r="D55" s="23" t="s">
        <v>50</v>
      </c>
      <c r="E55" s="24">
        <v>15</v>
      </c>
      <c r="F55" s="20" t="s">
        <v>41</v>
      </c>
    </row>
    <row r="56" spans="2:12" ht="12.75" customHeight="1" thickBot="1" x14ac:dyDescent="0.3">
      <c r="D56" s="25" t="s">
        <v>42</v>
      </c>
      <c r="E56" s="26">
        <f>SUM(E54:E55)</f>
        <v>30</v>
      </c>
      <c r="G56" s="27"/>
      <c r="H56" s="28" t="s">
        <v>68</v>
      </c>
      <c r="I56" s="29"/>
      <c r="J56" s="30"/>
      <c r="K56" s="31">
        <f>SUM(J52+E56)</f>
        <v>5372</v>
      </c>
    </row>
    <row r="57" spans="2:12" ht="12.75" customHeight="1" x14ac:dyDescent="0.25">
      <c r="B57" s="3" t="s">
        <v>67</v>
      </c>
    </row>
    <row r="58" spans="2:12" ht="12.75" customHeight="1" x14ac:dyDescent="0.25">
      <c r="B58" s="32" t="s">
        <v>60</v>
      </c>
    </row>
    <row r="59" spans="2:12" ht="12.75" customHeight="1" x14ac:dyDescent="0.25">
      <c r="B59" s="32" t="s">
        <v>58</v>
      </c>
    </row>
  </sheetData>
  <mergeCells count="4">
    <mergeCell ref="G22:I22"/>
    <mergeCell ref="J22:K22"/>
    <mergeCell ref="G52:I52"/>
    <mergeCell ref="J52:K52"/>
  </mergeCells>
  <pageMargins left="0.25" right="0.25" top="0.75" bottom="0.75" header="0.3" footer="0.3"/>
  <pageSetup scale="88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A5BD-3917-43C1-84BD-ED1A2E63F0A5}">
  <dimension ref="A1:K58"/>
  <sheetViews>
    <sheetView topLeftCell="A25" zoomScale="90" zoomScaleNormal="90" workbookViewId="0">
      <selection activeCell="J48" sqref="J48"/>
    </sheetView>
  </sheetViews>
  <sheetFormatPr defaultRowHeight="15" x14ac:dyDescent="0.25"/>
  <cols>
    <col min="1" max="1" width="10.85546875" bestFit="1" customWidth="1"/>
    <col min="2" max="2" width="8.140625" customWidth="1"/>
    <col min="3" max="3" width="45.7109375" customWidth="1"/>
    <col min="5" max="5" width="10.7109375" customWidth="1"/>
    <col min="6" max="6" width="11.42578125" customWidth="1"/>
    <col min="7" max="8" width="9.42578125" customWidth="1"/>
    <col min="9" max="9" width="9.85546875" customWidth="1"/>
    <col min="10" max="10" width="12.5703125" customWidth="1"/>
    <col min="11" max="11" width="11.140625" customWidth="1"/>
  </cols>
  <sheetData>
    <row r="1" spans="1:11" ht="18.75" x14ac:dyDescent="0.3">
      <c r="A1" s="1" t="s">
        <v>0</v>
      </c>
      <c r="D1" s="2" t="s">
        <v>62</v>
      </c>
    </row>
    <row r="2" spans="1:11" ht="15.75" thickBot="1" x14ac:dyDescent="0.3">
      <c r="A2" s="3"/>
      <c r="C2" t="s">
        <v>47</v>
      </c>
      <c r="D2" t="s">
        <v>65</v>
      </c>
      <c r="F2" s="61">
        <v>410</v>
      </c>
      <c r="H2" t="s">
        <v>64</v>
      </c>
      <c r="K2" s="61">
        <v>45</v>
      </c>
    </row>
    <row r="3" spans="1:11" ht="51.75" customHeight="1" thickBot="1" x14ac:dyDescent="0.3">
      <c r="A3" s="45" t="s">
        <v>46</v>
      </c>
      <c r="B3" s="4" t="s">
        <v>1</v>
      </c>
      <c r="C3" s="5" t="s">
        <v>2</v>
      </c>
      <c r="D3" s="4" t="s">
        <v>49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52" t="s">
        <v>8</v>
      </c>
      <c r="K3" s="56" t="s">
        <v>52</v>
      </c>
    </row>
    <row r="4" spans="1:11" x14ac:dyDescent="0.25">
      <c r="A4" s="7" t="s">
        <v>9</v>
      </c>
      <c r="B4" s="11" t="s">
        <v>10</v>
      </c>
      <c r="C4" s="11" t="s">
        <v>11</v>
      </c>
      <c r="D4" s="48">
        <v>1</v>
      </c>
      <c r="E4" s="10">
        <f>SUM(F2*D4)</f>
        <v>410</v>
      </c>
      <c r="F4" s="12"/>
      <c r="H4" s="12"/>
      <c r="I4" s="10">
        <v>0</v>
      </c>
      <c r="J4" s="35">
        <v>89</v>
      </c>
      <c r="K4" s="55"/>
    </row>
    <row r="5" spans="1:11" x14ac:dyDescent="0.25">
      <c r="B5" s="11" t="s">
        <v>12</v>
      </c>
      <c r="C5" s="11" t="s">
        <v>13</v>
      </c>
      <c r="D5" s="48">
        <v>2</v>
      </c>
      <c r="E5" s="10">
        <f>SUM(F2*D5)</f>
        <v>820</v>
      </c>
      <c r="F5" s="12"/>
      <c r="H5" s="12"/>
      <c r="I5" s="10">
        <v>0</v>
      </c>
      <c r="J5" s="35">
        <v>222</v>
      </c>
      <c r="K5" s="55"/>
    </row>
    <row r="6" spans="1:11" x14ac:dyDescent="0.25">
      <c r="B6" s="11" t="s">
        <v>14</v>
      </c>
      <c r="C6" s="11" t="s">
        <v>15</v>
      </c>
      <c r="D6" s="48">
        <v>3</v>
      </c>
      <c r="E6" s="10">
        <f>SUM(F2*D6)</f>
        <v>1230</v>
      </c>
      <c r="F6" s="12"/>
      <c r="H6" s="12"/>
      <c r="I6" s="10">
        <v>300</v>
      </c>
      <c r="J6" s="35">
        <v>0</v>
      </c>
      <c r="K6" s="55"/>
    </row>
    <row r="7" spans="1:11" x14ac:dyDescent="0.25">
      <c r="B7" s="11" t="s">
        <v>16</v>
      </c>
      <c r="C7" s="11" t="s">
        <v>17</v>
      </c>
      <c r="D7" s="48">
        <v>1.5</v>
      </c>
      <c r="E7" s="10">
        <f>SUM(F2*D7)</f>
        <v>615</v>
      </c>
      <c r="F7" s="12"/>
      <c r="H7" s="12"/>
      <c r="I7" s="35">
        <v>5</v>
      </c>
      <c r="J7" s="35">
        <v>0</v>
      </c>
      <c r="K7" s="55"/>
    </row>
    <row r="8" spans="1:11" ht="15.75" thickBot="1" x14ac:dyDescent="0.3">
      <c r="B8" s="11" t="s">
        <v>18</v>
      </c>
      <c r="C8" s="11" t="s">
        <v>19</v>
      </c>
      <c r="D8" s="48">
        <v>3</v>
      </c>
      <c r="E8" s="10">
        <f>SUM(F2*D8)</f>
        <v>1230</v>
      </c>
      <c r="F8" s="13"/>
      <c r="H8" s="13"/>
      <c r="I8" s="10">
        <v>0</v>
      </c>
      <c r="J8" s="35">
        <v>169</v>
      </c>
      <c r="K8" s="55"/>
    </row>
    <row r="9" spans="1:11" ht="15.75" thickBot="1" x14ac:dyDescent="0.3">
      <c r="B9" s="14"/>
      <c r="C9" s="46" t="s">
        <v>20</v>
      </c>
      <c r="D9" s="15">
        <f>SUM(D4:D8)</f>
        <v>10.5</v>
      </c>
      <c r="E9" s="16">
        <f>SUM(E4:E8)</f>
        <v>4305</v>
      </c>
      <c r="F9" s="16">
        <v>15</v>
      </c>
      <c r="G9" s="16">
        <v>25</v>
      </c>
      <c r="H9" s="16">
        <v>242</v>
      </c>
      <c r="I9" s="16">
        <f>SUM(I4:I8)</f>
        <v>305</v>
      </c>
      <c r="J9" s="53">
        <f>SUM(J4:J8)</f>
        <v>480</v>
      </c>
      <c r="K9" s="57">
        <f>SUM(E9:J9)</f>
        <v>5372</v>
      </c>
    </row>
    <row r="10" spans="1:11" x14ac:dyDescent="0.25">
      <c r="A10" s="7" t="s">
        <v>21</v>
      </c>
      <c r="B10" s="11" t="s">
        <v>22</v>
      </c>
      <c r="C10" s="11" t="s">
        <v>23</v>
      </c>
      <c r="D10" s="48">
        <v>2</v>
      </c>
      <c r="E10" s="10">
        <f>SUM(F2*D10)</f>
        <v>820</v>
      </c>
      <c r="F10" s="9"/>
      <c r="H10" s="9"/>
      <c r="I10" s="10">
        <v>0</v>
      </c>
      <c r="J10" s="35">
        <v>0</v>
      </c>
      <c r="K10" s="58"/>
    </row>
    <row r="11" spans="1:11" x14ac:dyDescent="0.25">
      <c r="B11" s="11" t="s">
        <v>24</v>
      </c>
      <c r="C11" s="11" t="s">
        <v>25</v>
      </c>
      <c r="D11" s="48">
        <v>2.5</v>
      </c>
      <c r="E11" s="10">
        <f>SUM(F2*D11)</f>
        <v>1025</v>
      </c>
      <c r="F11" s="12"/>
      <c r="H11" s="12"/>
      <c r="I11" s="10">
        <v>0</v>
      </c>
      <c r="J11" s="35">
        <v>0</v>
      </c>
      <c r="K11" s="55"/>
    </row>
    <row r="12" spans="1:11" x14ac:dyDescent="0.25">
      <c r="B12" s="11" t="s">
        <v>26</v>
      </c>
      <c r="C12" s="11" t="s">
        <v>27</v>
      </c>
      <c r="D12" s="48">
        <v>1</v>
      </c>
      <c r="E12" s="10">
        <f>SUM(F2*D12)</f>
        <v>410</v>
      </c>
      <c r="F12" s="12"/>
      <c r="H12" s="12"/>
      <c r="I12" s="10">
        <v>0</v>
      </c>
      <c r="J12" s="35">
        <v>0</v>
      </c>
      <c r="K12" s="55"/>
    </row>
    <row r="13" spans="1:11" ht="15.75" thickBot="1" x14ac:dyDescent="0.3">
      <c r="B13" s="11" t="s">
        <v>28</v>
      </c>
      <c r="C13" s="11" t="s">
        <v>29</v>
      </c>
      <c r="D13" s="48">
        <v>2</v>
      </c>
      <c r="E13" s="10">
        <f>SUM(F2*D13)</f>
        <v>820</v>
      </c>
      <c r="F13" s="12"/>
      <c r="H13" s="12"/>
      <c r="I13" s="10">
        <v>0</v>
      </c>
      <c r="J13" s="35">
        <v>0</v>
      </c>
      <c r="K13" s="55"/>
    </row>
    <row r="14" spans="1:11" ht="15.75" thickBot="1" x14ac:dyDescent="0.3">
      <c r="B14" s="14"/>
      <c r="C14" s="46" t="s">
        <v>30</v>
      </c>
      <c r="D14" s="15">
        <f>SUM(D10:D13)</f>
        <v>7.5</v>
      </c>
      <c r="E14" s="16">
        <f>SUM(E10:E13)</f>
        <v>3075</v>
      </c>
      <c r="F14" s="16">
        <v>15</v>
      </c>
      <c r="G14" s="16">
        <v>25</v>
      </c>
      <c r="H14" s="16">
        <v>176</v>
      </c>
      <c r="I14" s="16">
        <f>SUM(I10:I13)</f>
        <v>0</v>
      </c>
      <c r="J14" s="54">
        <f>SUM(J10:J13)</f>
        <v>0</v>
      </c>
      <c r="K14" s="57">
        <f>SUM(E14:J14)</f>
        <v>3291</v>
      </c>
    </row>
    <row r="15" spans="1:11" x14ac:dyDescent="0.25">
      <c r="A15" s="7" t="s">
        <v>31</v>
      </c>
      <c r="B15" s="11" t="s">
        <v>32</v>
      </c>
      <c r="C15" s="11" t="s">
        <v>33</v>
      </c>
      <c r="D15" s="48">
        <v>2</v>
      </c>
      <c r="E15" s="10">
        <f>SUM(F2*D15)</f>
        <v>820</v>
      </c>
      <c r="F15" s="9"/>
      <c r="H15" s="9"/>
      <c r="I15" s="10">
        <v>0</v>
      </c>
      <c r="J15" s="35">
        <v>0</v>
      </c>
      <c r="K15" s="55"/>
    </row>
    <row r="16" spans="1:11" x14ac:dyDescent="0.25">
      <c r="B16" s="11" t="s">
        <v>34</v>
      </c>
      <c r="C16" s="11" t="s">
        <v>48</v>
      </c>
      <c r="D16" s="48">
        <v>2</v>
      </c>
      <c r="E16" s="10">
        <f>SUM(F2*D16)</f>
        <v>820</v>
      </c>
      <c r="F16" s="12"/>
      <c r="H16" s="12"/>
      <c r="I16" s="10">
        <v>0</v>
      </c>
      <c r="J16" s="35">
        <v>0</v>
      </c>
      <c r="K16" s="55"/>
    </row>
    <row r="17" spans="1:11" x14ac:dyDescent="0.25">
      <c r="B17" s="11" t="s">
        <v>35</v>
      </c>
      <c r="C17" s="11" t="s">
        <v>36</v>
      </c>
      <c r="D17" s="48">
        <v>1</v>
      </c>
      <c r="E17" s="10">
        <f>SUM(F2*D17)</f>
        <v>410</v>
      </c>
      <c r="F17" s="12"/>
      <c r="H17" s="12"/>
      <c r="I17" s="10">
        <v>265</v>
      </c>
      <c r="J17" s="35">
        <v>39</v>
      </c>
      <c r="K17" s="55"/>
    </row>
    <row r="18" spans="1:11" ht="15.75" thickBot="1" x14ac:dyDescent="0.3">
      <c r="B18" s="11" t="s">
        <v>59</v>
      </c>
      <c r="C18" s="11" t="s">
        <v>37</v>
      </c>
      <c r="D18" s="48">
        <v>1</v>
      </c>
      <c r="E18" s="10">
        <f>SUM(F2*D18)</f>
        <v>410</v>
      </c>
      <c r="F18" s="13"/>
      <c r="H18" s="13"/>
      <c r="I18" s="10">
        <v>0</v>
      </c>
      <c r="J18" s="35">
        <v>0</v>
      </c>
      <c r="K18" s="55"/>
    </row>
    <row r="19" spans="1:11" ht="15.75" thickBot="1" x14ac:dyDescent="0.3">
      <c r="C19" s="47" t="s">
        <v>38</v>
      </c>
      <c r="D19" s="15">
        <f>SUM(D15:D18)</f>
        <v>6</v>
      </c>
      <c r="E19" s="16">
        <f>SUM(E15:E18)</f>
        <v>2460</v>
      </c>
      <c r="F19" s="16">
        <v>15</v>
      </c>
      <c r="G19" s="16">
        <v>25</v>
      </c>
      <c r="H19" s="16">
        <v>132</v>
      </c>
      <c r="I19" s="16">
        <f>SUM(I15:I18)</f>
        <v>265</v>
      </c>
      <c r="J19" s="53">
        <f>SUM(J15:J18)</f>
        <v>39</v>
      </c>
      <c r="K19" s="57">
        <f>SUM(E19:J19)</f>
        <v>2936</v>
      </c>
    </row>
    <row r="20" spans="1:11" x14ac:dyDescent="0.25">
      <c r="A20" s="3" t="s">
        <v>55</v>
      </c>
      <c r="C20" s="18" t="s">
        <v>39</v>
      </c>
      <c r="D20" s="15">
        <f t="shared" ref="D20:J20" si="0">SUM(D9,D14,D19)</f>
        <v>24</v>
      </c>
      <c r="E20" s="16">
        <f t="shared" si="0"/>
        <v>9840</v>
      </c>
      <c r="F20" s="16">
        <f t="shared" si="0"/>
        <v>45</v>
      </c>
      <c r="G20" s="16">
        <f t="shared" si="0"/>
        <v>75</v>
      </c>
      <c r="H20" s="16">
        <f t="shared" si="0"/>
        <v>550</v>
      </c>
      <c r="I20" s="16">
        <f t="shared" si="0"/>
        <v>570</v>
      </c>
      <c r="J20" s="16">
        <f t="shared" si="0"/>
        <v>519</v>
      </c>
    </row>
    <row r="21" spans="1:11" ht="14.25" customHeight="1" x14ac:dyDescent="0.25">
      <c r="A21" t="s">
        <v>63</v>
      </c>
      <c r="E21" s="19"/>
      <c r="F21" s="62" t="s">
        <v>40</v>
      </c>
      <c r="G21" s="62"/>
      <c r="H21" s="62"/>
      <c r="I21" s="63">
        <f>SUM(E20:J20)+K2</f>
        <v>11644</v>
      </c>
      <c r="J21" s="63"/>
    </row>
    <row r="22" spans="1:11" ht="13.5" customHeight="1" thickBot="1" x14ac:dyDescent="0.3">
      <c r="A22" t="s">
        <v>54</v>
      </c>
      <c r="E22" s="19"/>
      <c r="F22" s="20"/>
      <c r="G22" s="20"/>
      <c r="H22" s="20"/>
      <c r="I22" s="21"/>
      <c r="J22" s="21"/>
    </row>
    <row r="23" spans="1:11" ht="15" customHeight="1" thickBot="1" x14ac:dyDescent="0.3">
      <c r="A23" s="22" t="s">
        <v>53</v>
      </c>
      <c r="B23" s="44"/>
      <c r="C23" s="23" t="s">
        <v>51</v>
      </c>
      <c r="D23" s="24">
        <v>15</v>
      </c>
      <c r="E23" s="20" t="s">
        <v>41</v>
      </c>
      <c r="G23" s="20"/>
      <c r="H23" s="20"/>
      <c r="I23" s="21"/>
      <c r="J23" s="21"/>
    </row>
    <row r="24" spans="1:11" ht="15.75" thickBot="1" x14ac:dyDescent="0.3">
      <c r="C24" s="23" t="s">
        <v>61</v>
      </c>
      <c r="D24" s="24">
        <v>15</v>
      </c>
      <c r="E24" s="20" t="s">
        <v>41</v>
      </c>
    </row>
    <row r="25" spans="1:11" ht="16.5" thickBot="1" x14ac:dyDescent="0.3">
      <c r="C25" s="25" t="s">
        <v>42</v>
      </c>
      <c r="D25" s="26">
        <f>SUM(D23:D24)</f>
        <v>30</v>
      </c>
      <c r="F25" s="27"/>
      <c r="G25" s="28" t="s">
        <v>68</v>
      </c>
      <c r="H25" s="29"/>
      <c r="I25" s="30"/>
      <c r="J25" s="31">
        <f>SUM(I21+D25)</f>
        <v>11674</v>
      </c>
    </row>
    <row r="26" spans="1:11" ht="12" customHeight="1" x14ac:dyDescent="0.25">
      <c r="A26" s="3"/>
      <c r="F26" s="20"/>
      <c r="G26" s="20"/>
      <c r="H26" s="20"/>
      <c r="I26" s="21"/>
      <c r="J26" s="21"/>
    </row>
    <row r="27" spans="1:11" x14ac:dyDescent="0.25">
      <c r="A27" s="32" t="s">
        <v>66</v>
      </c>
      <c r="F27" s="20"/>
      <c r="G27" s="20"/>
      <c r="H27" s="20"/>
      <c r="I27" s="21"/>
      <c r="J27" s="21"/>
    </row>
    <row r="28" spans="1:11" x14ac:dyDescent="0.25">
      <c r="A28" s="32" t="s">
        <v>58</v>
      </c>
    </row>
    <row r="29" spans="1:11" ht="11.25" customHeight="1" x14ac:dyDescent="0.25">
      <c r="A29" s="32"/>
    </row>
    <row r="30" spans="1:11" ht="18.75" x14ac:dyDescent="0.3">
      <c r="A30" s="1" t="s">
        <v>0</v>
      </c>
      <c r="D30" s="2" t="s">
        <v>56</v>
      </c>
    </row>
    <row r="31" spans="1:11" ht="15.75" thickBot="1" x14ac:dyDescent="0.3">
      <c r="C31" t="s">
        <v>47</v>
      </c>
      <c r="D31" t="s">
        <v>65</v>
      </c>
      <c r="F31" s="61">
        <v>410</v>
      </c>
      <c r="H31" t="s">
        <v>64</v>
      </c>
      <c r="K31" s="61">
        <v>45</v>
      </c>
    </row>
    <row r="32" spans="1:11" ht="45.75" thickBot="1" x14ac:dyDescent="0.3">
      <c r="A32" s="45" t="s">
        <v>43</v>
      </c>
      <c r="B32" s="33" t="s">
        <v>1</v>
      </c>
      <c r="C32" s="33" t="s">
        <v>2</v>
      </c>
      <c r="D32" s="4" t="s">
        <v>49</v>
      </c>
      <c r="E32" s="34" t="s">
        <v>3</v>
      </c>
      <c r="F32" s="6" t="s">
        <v>4</v>
      </c>
      <c r="G32" s="6" t="s">
        <v>5</v>
      </c>
      <c r="H32" s="6" t="s">
        <v>6</v>
      </c>
      <c r="I32" s="34" t="s">
        <v>7</v>
      </c>
      <c r="J32" s="34" t="s">
        <v>8</v>
      </c>
      <c r="K32" s="59" t="s">
        <v>52</v>
      </c>
    </row>
    <row r="33" spans="1:11" x14ac:dyDescent="0.25">
      <c r="A33" s="7" t="s">
        <v>9</v>
      </c>
      <c r="B33" s="11" t="s">
        <v>10</v>
      </c>
      <c r="C33" s="11" t="s">
        <v>11</v>
      </c>
      <c r="D33" s="48">
        <v>1</v>
      </c>
      <c r="E33" s="35">
        <f>SUM(F31*D33)</f>
        <v>410</v>
      </c>
      <c r="F33" s="12"/>
      <c r="H33" s="12"/>
      <c r="I33" s="10">
        <v>0</v>
      </c>
      <c r="J33" s="35">
        <v>89</v>
      </c>
      <c r="K33" s="58"/>
    </row>
    <row r="34" spans="1:11" x14ac:dyDescent="0.25">
      <c r="B34" s="11" t="s">
        <v>12</v>
      </c>
      <c r="C34" s="11" t="s">
        <v>13</v>
      </c>
      <c r="D34" s="48">
        <v>2</v>
      </c>
      <c r="E34" s="35">
        <f>SUM(F31*D34)</f>
        <v>820</v>
      </c>
      <c r="F34" s="12"/>
      <c r="H34" s="12"/>
      <c r="I34" s="10">
        <v>0</v>
      </c>
      <c r="J34" s="35">
        <v>222</v>
      </c>
      <c r="K34" s="55"/>
    </row>
    <row r="35" spans="1:11" ht="15.75" thickBot="1" x14ac:dyDescent="0.3">
      <c r="B35" s="11" t="s">
        <v>14</v>
      </c>
      <c r="C35" s="36" t="s">
        <v>15</v>
      </c>
      <c r="D35" s="49">
        <v>3</v>
      </c>
      <c r="E35" s="37">
        <f>SUM(F31*D35)</f>
        <v>1230</v>
      </c>
      <c r="F35" s="13"/>
      <c r="H35" s="13"/>
      <c r="I35" s="10">
        <v>300</v>
      </c>
      <c r="J35" s="35">
        <v>0</v>
      </c>
      <c r="K35" s="55"/>
    </row>
    <row r="36" spans="1:11" ht="15.75" thickBot="1" x14ac:dyDescent="0.3">
      <c r="B36" s="38"/>
      <c r="C36" s="46" t="s">
        <v>20</v>
      </c>
      <c r="D36" s="15">
        <f>SUM(D33:D35)</f>
        <v>6</v>
      </c>
      <c r="E36" s="17">
        <f>SUM(E33:E35)</f>
        <v>2460</v>
      </c>
      <c r="F36" s="17">
        <v>15</v>
      </c>
      <c r="G36" s="17">
        <v>25</v>
      </c>
      <c r="H36" s="17">
        <f>SUM(D36*22)</f>
        <v>132</v>
      </c>
      <c r="I36" s="17">
        <f>SUM(I33:I35)</f>
        <v>300</v>
      </c>
      <c r="J36" s="54">
        <f>SUM(J33:J35)</f>
        <v>311</v>
      </c>
      <c r="K36" s="26">
        <f>SUM(E36:J36)</f>
        <v>3243</v>
      </c>
    </row>
    <row r="37" spans="1:11" x14ac:dyDescent="0.25">
      <c r="A37" s="7" t="s">
        <v>21</v>
      </c>
      <c r="B37" s="11" t="s">
        <v>16</v>
      </c>
      <c r="C37" s="8" t="s">
        <v>17</v>
      </c>
      <c r="D37" s="50">
        <v>1.5</v>
      </c>
      <c r="E37" s="39">
        <f>SUM(F31*D37)</f>
        <v>615</v>
      </c>
      <c r="F37" s="9"/>
      <c r="H37" s="9"/>
      <c r="I37" s="10">
        <v>5</v>
      </c>
      <c r="J37" s="35">
        <v>0</v>
      </c>
      <c r="K37" s="60"/>
    </row>
    <row r="38" spans="1:11" ht="15.75" thickBot="1" x14ac:dyDescent="0.3">
      <c r="B38" s="11" t="s">
        <v>18</v>
      </c>
      <c r="C38" s="36" t="s">
        <v>19</v>
      </c>
      <c r="D38" s="49">
        <v>3</v>
      </c>
      <c r="E38" s="37">
        <f>SUM(F31*D38)</f>
        <v>1230</v>
      </c>
      <c r="F38" s="13"/>
      <c r="H38" s="13"/>
      <c r="I38" s="10">
        <v>0</v>
      </c>
      <c r="J38" s="35">
        <v>169</v>
      </c>
      <c r="K38" s="60"/>
    </row>
    <row r="39" spans="1:11" ht="15.75" thickBot="1" x14ac:dyDescent="0.3">
      <c r="B39" s="14"/>
      <c r="C39" s="46" t="s">
        <v>30</v>
      </c>
      <c r="D39" s="15">
        <f>SUM(D37:D38)</f>
        <v>4.5</v>
      </c>
      <c r="E39" s="16">
        <f>SUM(E37:E38)</f>
        <v>1845</v>
      </c>
      <c r="F39" s="16">
        <v>15</v>
      </c>
      <c r="G39" s="16">
        <v>25</v>
      </c>
      <c r="H39" s="17">
        <v>110</v>
      </c>
      <c r="I39" s="16">
        <f>SUM(I37:I38)</f>
        <v>5</v>
      </c>
      <c r="J39" s="53">
        <f>SUM(J37:J38)</f>
        <v>169</v>
      </c>
      <c r="K39" s="26">
        <f>SUM(E39:J39)</f>
        <v>2169</v>
      </c>
    </row>
    <row r="40" spans="1:11" x14ac:dyDescent="0.25">
      <c r="A40" s="7" t="s">
        <v>31</v>
      </c>
      <c r="B40" s="11" t="s">
        <v>22</v>
      </c>
      <c r="C40" s="8" t="s">
        <v>23</v>
      </c>
      <c r="D40" s="50">
        <v>2</v>
      </c>
      <c r="E40" s="39">
        <f>SUM(F31*D40)</f>
        <v>820</v>
      </c>
      <c r="F40" s="9"/>
      <c r="H40" s="9"/>
      <c r="I40" s="10">
        <v>0</v>
      </c>
      <c r="J40" s="35">
        <v>0</v>
      </c>
      <c r="K40" s="60"/>
    </row>
    <row r="41" spans="1:11" x14ac:dyDescent="0.25">
      <c r="B41" s="11" t="s">
        <v>24</v>
      </c>
      <c r="C41" s="11" t="s">
        <v>25</v>
      </c>
      <c r="D41" s="48">
        <v>2.5</v>
      </c>
      <c r="E41" s="35">
        <f>SUM(F31*D41)</f>
        <v>1025</v>
      </c>
      <c r="F41" s="12"/>
      <c r="H41" s="12"/>
      <c r="I41" s="10">
        <v>0</v>
      </c>
      <c r="J41" s="35">
        <v>0</v>
      </c>
      <c r="K41" s="60"/>
    </row>
    <row r="42" spans="1:11" x14ac:dyDescent="0.25">
      <c r="B42" s="11" t="s">
        <v>26</v>
      </c>
      <c r="C42" s="11" t="s">
        <v>27</v>
      </c>
      <c r="D42" s="48">
        <v>1</v>
      </c>
      <c r="E42" s="35">
        <f>SUM(F31*D42)</f>
        <v>410</v>
      </c>
      <c r="F42" s="12"/>
      <c r="H42" s="12"/>
      <c r="I42" s="10">
        <v>0</v>
      </c>
      <c r="J42" s="35">
        <v>0</v>
      </c>
      <c r="K42" s="60"/>
    </row>
    <row r="43" spans="1:11" ht="15.75" thickBot="1" x14ac:dyDescent="0.3">
      <c r="B43" s="11" t="s">
        <v>28</v>
      </c>
      <c r="C43" s="36" t="s">
        <v>29</v>
      </c>
      <c r="D43" s="49">
        <v>2</v>
      </c>
      <c r="E43" s="37">
        <f>SUM(F31*D43)</f>
        <v>820</v>
      </c>
      <c r="F43" s="13"/>
      <c r="H43" s="13"/>
      <c r="I43" s="10">
        <v>0</v>
      </c>
      <c r="J43" s="35">
        <v>0</v>
      </c>
      <c r="K43" s="60"/>
    </row>
    <row r="44" spans="1:11" ht="15.75" thickBot="1" x14ac:dyDescent="0.3">
      <c r="B44" s="14"/>
      <c r="C44" s="46" t="s">
        <v>38</v>
      </c>
      <c r="D44" s="15">
        <f>SUM(D40:D43)</f>
        <v>7.5</v>
      </c>
      <c r="E44" s="40">
        <f>SUM(E40:E43)</f>
        <v>3075</v>
      </c>
      <c r="F44" s="16">
        <v>15</v>
      </c>
      <c r="G44" s="16">
        <v>25</v>
      </c>
      <c r="H44" s="17">
        <v>176</v>
      </c>
      <c r="I44" s="16">
        <f>SUM(I40:I43)</f>
        <v>0</v>
      </c>
      <c r="J44" s="54">
        <f>SUM(J40:J43)</f>
        <v>0</v>
      </c>
      <c r="K44" s="26">
        <f>SUM(E44:J44)</f>
        <v>3291</v>
      </c>
    </row>
    <row r="45" spans="1:11" x14ac:dyDescent="0.25">
      <c r="A45" s="7" t="s">
        <v>44</v>
      </c>
      <c r="B45" s="11" t="s">
        <v>32</v>
      </c>
      <c r="C45" s="11" t="s">
        <v>33</v>
      </c>
      <c r="D45" s="51">
        <v>2</v>
      </c>
      <c r="E45" s="35">
        <f>SUM(F31*D45)</f>
        <v>820</v>
      </c>
      <c r="F45" s="12"/>
      <c r="H45" s="12"/>
      <c r="I45" s="10">
        <v>0</v>
      </c>
      <c r="J45" s="35">
        <v>0</v>
      </c>
      <c r="K45" s="60"/>
    </row>
    <row r="46" spans="1:11" x14ac:dyDescent="0.25">
      <c r="B46" s="11" t="s">
        <v>34</v>
      </c>
      <c r="C46" s="11" t="s">
        <v>48</v>
      </c>
      <c r="D46" s="51">
        <v>2</v>
      </c>
      <c r="E46" s="35">
        <f>SUM(F31*D46)</f>
        <v>820</v>
      </c>
      <c r="F46" s="12"/>
      <c r="H46" s="12"/>
      <c r="I46" s="10">
        <v>0</v>
      </c>
      <c r="J46" s="35">
        <v>0</v>
      </c>
      <c r="K46" s="60"/>
    </row>
    <row r="47" spans="1:11" x14ac:dyDescent="0.25">
      <c r="B47" s="11" t="s">
        <v>35</v>
      </c>
      <c r="C47" s="11" t="s">
        <v>36</v>
      </c>
      <c r="D47" s="51">
        <v>1</v>
      </c>
      <c r="E47" s="35">
        <f>SUM(F31*D47)</f>
        <v>410</v>
      </c>
      <c r="F47" s="12"/>
      <c r="H47" s="12"/>
      <c r="I47" s="10">
        <v>265</v>
      </c>
      <c r="J47" s="35">
        <v>39</v>
      </c>
      <c r="K47" s="60"/>
    </row>
    <row r="48" spans="1:11" ht="15.75" thickBot="1" x14ac:dyDescent="0.3">
      <c r="B48" s="41" t="s">
        <v>59</v>
      </c>
      <c r="C48" s="11" t="s">
        <v>37</v>
      </c>
      <c r="D48" s="51">
        <v>1</v>
      </c>
      <c r="E48" s="35">
        <f>SUM(F31*D48)</f>
        <v>410</v>
      </c>
      <c r="F48" s="13"/>
      <c r="H48" s="13"/>
      <c r="I48" s="10">
        <v>0</v>
      </c>
      <c r="J48" s="35">
        <v>0</v>
      </c>
      <c r="K48" s="60"/>
    </row>
    <row r="49" spans="1:11" ht="15.75" thickBot="1" x14ac:dyDescent="0.3">
      <c r="C49" s="47" t="s">
        <v>45</v>
      </c>
      <c r="D49" s="15">
        <f>SUM(D45:D48)</f>
        <v>6</v>
      </c>
      <c r="E49" s="42">
        <f>SUM(E45:E48)</f>
        <v>2460</v>
      </c>
      <c r="F49" s="16">
        <v>15</v>
      </c>
      <c r="G49" s="16">
        <v>25</v>
      </c>
      <c r="H49" s="17">
        <f>SUM(D49*22)</f>
        <v>132</v>
      </c>
      <c r="I49" s="16">
        <f>SUM(I45:I48)</f>
        <v>265</v>
      </c>
      <c r="J49" s="53">
        <f>SUM(J45:J48)</f>
        <v>39</v>
      </c>
      <c r="K49" s="26">
        <f>SUM(E49:J49)</f>
        <v>2936</v>
      </c>
    </row>
    <row r="50" spans="1:11" x14ac:dyDescent="0.25">
      <c r="A50" s="3" t="s">
        <v>55</v>
      </c>
      <c r="C50" s="18" t="s">
        <v>39</v>
      </c>
      <c r="D50" s="15">
        <f t="shared" ref="D50:J50" si="1">SUM(D36,D39,D44,D49)</f>
        <v>24</v>
      </c>
      <c r="E50" s="16">
        <f t="shared" si="1"/>
        <v>9840</v>
      </c>
      <c r="F50" s="43">
        <f t="shared" si="1"/>
        <v>60</v>
      </c>
      <c r="G50" s="43">
        <f t="shared" si="1"/>
        <v>100</v>
      </c>
      <c r="H50" s="43">
        <f t="shared" si="1"/>
        <v>550</v>
      </c>
      <c r="I50" s="16">
        <f t="shared" si="1"/>
        <v>570</v>
      </c>
      <c r="J50" s="16">
        <f t="shared" si="1"/>
        <v>519</v>
      </c>
    </row>
    <row r="51" spans="1:11" x14ac:dyDescent="0.25">
      <c r="A51" t="s">
        <v>63</v>
      </c>
      <c r="E51" s="19"/>
      <c r="F51" s="64" t="s">
        <v>40</v>
      </c>
      <c r="G51" s="64"/>
      <c r="H51" s="64"/>
      <c r="I51" s="63">
        <f>SUM(E50:J50)+K31</f>
        <v>11684</v>
      </c>
      <c r="J51" s="63"/>
    </row>
    <row r="52" spans="1:11" ht="13.5" customHeight="1" thickBot="1" x14ac:dyDescent="0.3">
      <c r="A52" t="s">
        <v>54</v>
      </c>
    </row>
    <row r="53" spans="1:11" ht="18" customHeight="1" thickBot="1" x14ac:dyDescent="0.3">
      <c r="A53" s="22" t="s">
        <v>53</v>
      </c>
      <c r="B53" s="44"/>
      <c r="C53" s="23" t="s">
        <v>51</v>
      </c>
      <c r="D53" s="24">
        <v>15</v>
      </c>
      <c r="E53" s="20" t="s">
        <v>41</v>
      </c>
      <c r="G53" s="20"/>
      <c r="H53" s="20"/>
      <c r="I53" s="21"/>
      <c r="J53" s="21"/>
    </row>
    <row r="54" spans="1:11" ht="15.75" thickBot="1" x14ac:dyDescent="0.3">
      <c r="C54" s="23" t="s">
        <v>50</v>
      </c>
      <c r="D54" s="24">
        <v>15</v>
      </c>
      <c r="E54" s="20" t="s">
        <v>41</v>
      </c>
    </row>
    <row r="55" spans="1:11" ht="16.5" thickBot="1" x14ac:dyDescent="0.3">
      <c r="C55" s="25" t="s">
        <v>42</v>
      </c>
      <c r="D55" s="26">
        <f>SUM(D53:D54)</f>
        <v>30</v>
      </c>
      <c r="F55" s="27"/>
      <c r="G55" s="28" t="s">
        <v>68</v>
      </c>
      <c r="H55" s="29"/>
      <c r="I55" s="30"/>
      <c r="J55" s="31">
        <f>SUM(I51+D55)</f>
        <v>11714</v>
      </c>
    </row>
    <row r="56" spans="1:11" ht="14.25" customHeight="1" x14ac:dyDescent="0.25">
      <c r="A56" s="3" t="s">
        <v>67</v>
      </c>
    </row>
    <row r="57" spans="1:11" x14ac:dyDescent="0.25">
      <c r="A57" s="32" t="s">
        <v>66</v>
      </c>
    </row>
    <row r="58" spans="1:11" x14ac:dyDescent="0.25">
      <c r="A58" s="32" t="s">
        <v>58</v>
      </c>
    </row>
  </sheetData>
  <mergeCells count="4">
    <mergeCell ref="F21:H21"/>
    <mergeCell ref="I21:J21"/>
    <mergeCell ref="F51:H51"/>
    <mergeCell ref="I51:J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District FAL26SPR27 starts</vt:lpstr>
      <vt:lpstr>OutOfDistrict FAL26SPR27 starts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Miller</dc:creator>
  <cp:lastModifiedBy>Jeremy Miller</cp:lastModifiedBy>
  <cp:lastPrinted>2026-02-28T21:41:49Z</cp:lastPrinted>
  <dcterms:created xsi:type="dcterms:W3CDTF">2023-11-30T18:44:09Z</dcterms:created>
  <dcterms:modified xsi:type="dcterms:W3CDTF">2026-07-19T18:55:40Z</dcterms:modified>
</cp:coreProperties>
</file>